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600" windowWidth="18855" windowHeight="11760" firstSheet="4" activeTab="4"/>
  </bookViews>
  <sheets>
    <sheet name="18.01.2019" sheetId="1" r:id="rId1"/>
    <sheet name="01.03.2019" sheetId="4" r:id="rId2"/>
    <sheet name="01.04.2019" sheetId="5" r:id="rId3"/>
    <sheet name="01.05.2019" sheetId="6" r:id="rId4"/>
    <sheet name="Лист1" sheetId="15" r:id="rId5"/>
  </sheets>
  <definedNames>
    <definedName name="_xlnm.Print_Area" localSheetId="4">Лист1!$A$1:$G$48</definedName>
  </definedNames>
  <calcPr calcId="144525"/>
</workbook>
</file>

<file path=xl/calcChain.xml><?xml version="1.0" encoding="utf-8"?>
<calcChain xmlns="http://schemas.openxmlformats.org/spreadsheetml/2006/main">
  <c r="D43" i="15" l="1"/>
  <c r="D46" i="15" s="1"/>
  <c r="F42" i="15"/>
  <c r="F41" i="15"/>
  <c r="F40" i="15"/>
  <c r="F39" i="15"/>
  <c r="F38" i="15"/>
  <c r="F37" i="15"/>
  <c r="F36" i="15"/>
  <c r="F35" i="15"/>
  <c r="F34" i="15"/>
  <c r="F33" i="15"/>
  <c r="F32" i="15"/>
  <c r="F31" i="15"/>
  <c r="F30" i="15"/>
  <c r="F29" i="15"/>
  <c r="F28" i="15"/>
  <c r="F27" i="15"/>
  <c r="F26" i="15"/>
  <c r="F25" i="15"/>
  <c r="F24" i="15"/>
  <c r="F23" i="15"/>
  <c r="F22" i="15"/>
  <c r="F21" i="15"/>
  <c r="F20" i="15"/>
  <c r="F19" i="15"/>
  <c r="F18" i="15"/>
  <c r="F17" i="15"/>
  <c r="F16" i="15"/>
  <c r="F15" i="15"/>
  <c r="F14" i="15"/>
  <c r="F13" i="15"/>
  <c r="E13" i="15"/>
  <c r="E43" i="15" s="1"/>
  <c r="F12" i="15"/>
  <c r="F43" i="15" l="1"/>
  <c r="F18" i="6"/>
  <c r="F17" i="6"/>
  <c r="F16" i="6"/>
  <c r="F15" i="6"/>
  <c r="E20" i="6"/>
  <c r="D20" i="6"/>
  <c r="D23" i="6" s="1"/>
  <c r="F14" i="6"/>
  <c r="F13" i="6"/>
  <c r="F12" i="6"/>
  <c r="F11" i="6"/>
  <c r="F10" i="6"/>
  <c r="F9" i="6"/>
  <c r="F14" i="5"/>
  <c r="F13" i="5"/>
  <c r="E16" i="5"/>
  <c r="D16" i="5"/>
  <c r="D19" i="5" s="1"/>
  <c r="F12" i="5"/>
  <c r="F11" i="5"/>
  <c r="F10" i="5"/>
  <c r="F9" i="5"/>
  <c r="F12" i="4"/>
  <c r="E14" i="4"/>
  <c r="D14" i="4"/>
  <c r="D17" i="4" s="1"/>
  <c r="F11" i="4"/>
  <c r="F10" i="4"/>
  <c r="F9" i="4"/>
  <c r="F11" i="1"/>
  <c r="E13" i="1"/>
  <c r="D13" i="1"/>
  <c r="D16" i="1" s="1"/>
  <c r="F10" i="1"/>
  <c r="F9" i="1"/>
  <c r="F13" i="1" l="1"/>
  <c r="F16" i="5"/>
  <c r="F20" i="6"/>
  <c r="F14" i="4"/>
</calcChain>
</file>

<file path=xl/sharedStrings.xml><?xml version="1.0" encoding="utf-8"?>
<sst xmlns="http://schemas.openxmlformats.org/spreadsheetml/2006/main" count="219" uniqueCount="105">
  <si>
    <t>Распорядитель</t>
  </si>
  <si>
    <t>Содержание</t>
  </si>
  <si>
    <t>Выделено средств</t>
  </si>
  <si>
    <t>Остаток неизрасходо ванных средств</t>
  </si>
  <si>
    <t>МКУ "Отдел образования Администрации Шегарского района"</t>
  </si>
  <si>
    <t>Израсходовано</t>
  </si>
  <si>
    <t>№, дата распоряжения</t>
  </si>
  <si>
    <t>МКУ "Администрация Шегарского района"</t>
  </si>
  <si>
    <t>Остаток средств ФНР по году</t>
  </si>
  <si>
    <t xml:space="preserve">Отчет о целевом использовании средств фонда непредвиденных расходов Администрации </t>
  </si>
  <si>
    <t>№28 от 30.01.2019</t>
  </si>
  <si>
    <t>Бюджетные ассигновыания для МКУ ДО "Шегарская спортивная школа" для оплаты проезда учстников Всероссийских финальных соревнований по хоккею "Золотая шайба"  имени А.В. Тарасова среди сельских команд на финал, который проходил в п.Майский и п.Рубцово Вологодской области в период с 07 по 14 февраля 2019 года</t>
  </si>
  <si>
    <t>№33 от 05.02.2019</t>
  </si>
  <si>
    <t>Материальная помощь гражданке Лещенко Олесе Ивановне, проживающей по адресу: Шегарский район, д.Бабарыкино, ул.Советская, д.20, на установку окон</t>
  </si>
  <si>
    <t>№ 59 от 14.02.2019</t>
  </si>
  <si>
    <t>Бюджетные ассигнования МКУК «Шегарская МЦБС» на оплату за потребление электрической энергии филиалом библиотеки и фельдшерско-акушерским пунктом в здании МКОУ «Татьяновская НОШ»</t>
  </si>
  <si>
    <t>на 18.02.2019г.</t>
  </si>
  <si>
    <t>Шегарского района иа 2019 год</t>
  </si>
  <si>
    <r>
      <rPr>
        <u/>
        <sz val="14"/>
        <rFont val="Times New Roman"/>
        <family val="1"/>
        <charset val="204"/>
      </rPr>
      <t>Объем ассигнований фонда непредвиденных расходов на 2019 год</t>
    </r>
    <r>
      <rPr>
        <sz val="14"/>
        <rFont val="Times New Roman"/>
        <family val="1"/>
        <charset val="204"/>
      </rPr>
      <t xml:space="preserve">__ </t>
    </r>
    <r>
      <rPr>
        <u/>
        <sz val="14"/>
        <rFont val="Times New Roman"/>
        <family val="1"/>
        <charset val="204"/>
      </rPr>
      <t>2 200 000</t>
    </r>
  </si>
  <si>
    <t>на 01.03.2019г.</t>
  </si>
  <si>
    <t>№ 93 от 28.02.2019</t>
  </si>
  <si>
    <t>Материальная помощь гражданке Маликовой Елене Васильевне, проживающей по адресу: Шегарский район, д.Батурино, ул.Новая, д.16, кв.1, на приобретение пиломатериала для восстановления жилого дома после пожара</t>
  </si>
  <si>
    <t>на 01.04.2019г.</t>
  </si>
  <si>
    <t>№ 105 от 06.03.2019</t>
  </si>
  <si>
    <t>Бюджетные ассигнования на выполнение работ по своду деревьев на земельных участках по адресу: с. Мельниково, ул.Калинина, № 41,43 и ул.Школьная,   №  9а, 9в, 9г, в связи с предстоящим строительством детского сада на 145 мест</t>
  </si>
  <si>
    <t>№133 от 18.03.2019</t>
  </si>
  <si>
    <t>Бюджетные ассигнования для МКОУ «Вороновская НОШ» на приобретение пиломатериала для строительства пола в теневом навесе на детской площадке, расположенной на территории школы</t>
  </si>
  <si>
    <t>на 01.05.2019г.</t>
  </si>
  <si>
    <t>№183 от 09.04.2019</t>
  </si>
  <si>
    <t>Бюджетные ассигнования на страхование граждан, принимающих участие в предупреждении и ликвидации природных пожаров на территории Шегарского района в 2019 году, от клещевого энцефалита.</t>
  </si>
  <si>
    <t>№189 от 11.04.2019</t>
  </si>
  <si>
    <t>Субсидия на иные цели МАУК "Культурно-спортивный центр Шегарского района" на выполнение работ по текущему ремонту части крыши здания клуба с.Вороновка</t>
  </si>
  <si>
    <t>№208 от 17.04.2019</t>
  </si>
  <si>
    <t>Материальная помощь гражданке Сибиркиной Анне Анатольевне, проживающей по адресу: Шегарский район, с.Каргала, ул.Советская, д.24, в связи со стихийным бедствием (пожар), в результате которого сгорели надворные постройки и жилой дом</t>
  </si>
  <si>
    <t>№252 от 30.04.2019</t>
  </si>
  <si>
    <t>Бюджетные ассигнования для МКОУ «Баткатская СОШ» на организацию поездки участников фестиваля «Самбо», который состоится в период с 12 по 25 мая 2019 года во Всероссийском детском центре «Смена» г.Анапа</t>
  </si>
  <si>
    <t>МКУ "Управление финансов Администрации Шегарского района"</t>
  </si>
  <si>
    <t>к решению Думы Шегарского района</t>
  </si>
  <si>
    <t>Приложение 6</t>
  </si>
  <si>
    <r>
      <rPr>
        <u/>
        <sz val="18"/>
        <rFont val="Times New Roman"/>
        <family val="1"/>
        <charset val="204"/>
      </rPr>
      <t>Объем ассигнований фонда непредвиденных расходов на 2020 год</t>
    </r>
    <r>
      <rPr>
        <sz val="18"/>
        <rFont val="Times New Roman"/>
        <family val="1"/>
        <charset val="204"/>
      </rPr>
      <t xml:space="preserve"> -</t>
    </r>
    <r>
      <rPr>
        <b/>
        <sz val="18"/>
        <rFont val="Times New Roman"/>
        <family val="1"/>
        <charset val="204"/>
      </rPr>
      <t xml:space="preserve"> </t>
    </r>
    <r>
      <rPr>
        <b/>
        <u/>
        <sz val="18"/>
        <rFont val="Times New Roman"/>
        <family val="1"/>
        <charset val="204"/>
      </rPr>
      <t>1 750 000</t>
    </r>
  </si>
  <si>
    <t>№14 от 20.01.2020</t>
  </si>
  <si>
    <t>№19 от 22.01.2020</t>
  </si>
  <si>
    <t xml:space="preserve">Бюджетные ассигнования в качестве материальной помощи гражданину Липовке Дмитрию Алексеевичу, студенту ФГБОУ ВО «Новосибирский государственный аграрный университет» Томского сельскохозяйственного института - филиала,  проживающему по адресу: Томская обл., Шегарский район, с.Монастырка, ул.Совхозная, д.12, кв.1, на организацию поездки (проезд) на Международный Конгресс сельской молодежи, который состоится в период с 6 по 9 февраля 2020 года в г.Казань. 
</t>
  </si>
  <si>
    <t>№62 от 27.02.2020</t>
  </si>
  <si>
    <t>Бюджетные ассигнования  для внесения на депозитный счет арбитражного суда денежных сумм, необходимых для оплаты судебных издержек  с целью проведения экспертизы качества результата работ по контракту №01653000155190000580001 от 29.07.2019г., заключенному между МКУ «Администрация Шегарского района» и ООО «Победит» на выполнение работ по капитальному ремонту системы водоснабжения в с.Мельниково Шегарского района Томской области (резервная разведочно-эксплуатационная скважина)</t>
  </si>
  <si>
    <t>№ 67 от 28.02.2020</t>
  </si>
  <si>
    <t>Бюджетные ассигнования для МКУ ДО "Шегарская спортивная школа" на приобретение спортивного инвентаря для участников сборной команды Шегарского района в областных зимних сельских спортивных играх «Снежные узоры», которые состоятся в период с 28.02.2020г. по 01.03.2020г. в с.Первомайское Первомайского района Томской области</t>
  </si>
  <si>
    <t>№74 от 03.03.2020</t>
  </si>
  <si>
    <t>№87 от 10.03.2020</t>
  </si>
  <si>
    <t>№76 от 03.03.2020</t>
  </si>
  <si>
    <t>№90 от 11.03.2020</t>
  </si>
  <si>
    <t>Бюджетные ассигновыания  для внесения на депозитный счет арбитражного суда денежных сумм, необходимых для оплаты судебных издержек  с целью проведения экспертизы качества результата работ по контракту №01653000155190000580001 от 29.07.2019г., заключенному между МКУ «Администрация Шегарского района» и ООО «Победит» на выполнение работ по капитальному ремонту системы водоснабжения в с.Мельниково Шегарского района Томской области (резервная разведочно-эксплуатационная скважина)</t>
  </si>
  <si>
    <t>№117 от 24.03.2020</t>
  </si>
  <si>
    <t>Бюджетные ассигнования  на выполнение инженерно-геодезических работ по объекту: «Физкультурно-спортивный комплекс с универсальным игровым залом 36*21м в с.Мельниково Шегарского района Томской области»</t>
  </si>
  <si>
    <t>№118 от 25.03.2020</t>
  </si>
  <si>
    <t>Бюджетные ассигнования  на оказание услуг по осуществлению авторского надзора за объектом строительства: «Физкультурно-спортивный комплекс с универсальным игровым залом 36*21м в с.Мельниково Шегарского района Томской области»</t>
  </si>
  <si>
    <t>№130 от 31.03.2020</t>
  </si>
  <si>
    <t>№140 от 06.04.2020</t>
  </si>
  <si>
    <t>МКУ "Отдел образования АдминистрацииШегарского района"</t>
  </si>
  <si>
    <t>Бюджетные ассигнования для МКУ ДО «Шегарская спортивная школа» для выполнения работ по замене кабеля ввода в здание МКУ ДО «Шегарская спортивная школа»</t>
  </si>
  <si>
    <t>№141 от 06.04.2020</t>
  </si>
  <si>
    <t>Иной межбюджетный трансферт бюджету Анастасьевского сельского поселения для МКУ «Администрация Анастасьевского сельского поселения»  на приобретение запасных частей на трактор МТЗ-80 и шлифовку вала коленчатого Д-240</t>
  </si>
  <si>
    <t>№150 от 09.04.2020</t>
  </si>
  <si>
    <t xml:space="preserve">Бюджетные ассигнования на оплату целевого взноса на оснащение помещения Ассоциации «Совет муниципальных образований Томской области» средствами видеоконференцсвязи в целях осуществления текущей деятельности согласно Решению Съезда №121 от  20.03.2020г.и на оплату обязательного целевого членского взноса в Общероссийский Конгресс муниципальных образований за 2020 год согласно Решению Съезда №120 от 20.03.2020
</t>
  </si>
  <si>
    <t>№168 от 20.04.2020</t>
  </si>
  <si>
    <t xml:space="preserve">Бюджетные ассигнования на приобретение бесконтактных инфракрасных термометров для обеспечения измерения температуры тела работникам на рабочих местах в образовательных организациях и МКУ «Администрация Шегарского района» </t>
  </si>
  <si>
    <t>№176 от 20.04.2020</t>
  </si>
  <si>
    <t>Бюджетные ассигнования на выполнение работ по установке турникета в здании Администрации Шегарского района в целях антитеррористической защищенности</t>
  </si>
  <si>
    <t>№192 от 08.05.2020</t>
  </si>
  <si>
    <t>Бюджетные ассигнования на технологическое присоединение к электрическим сетям нового объекта строительства-физкультурно-спортивного комплекса на стадионе "Кедр"</t>
  </si>
  <si>
    <t>№262 от 17.06.2020</t>
  </si>
  <si>
    <t>Иной межбюджетный трансферт бюджету Баткатского сельского поселения на замену входной двери в здании Дома культуры с.Бабарыкино</t>
  </si>
  <si>
    <t>№310 от 22.07.2020</t>
  </si>
  <si>
    <t>Иной межбюджетный трансферт бюджету Баткатского сельского поселения на установку надгробия И.В.Байгулову, участнику ВОВ, захороненному на территории кладбища в д.Батурино</t>
  </si>
  <si>
    <t>№313 от 24.07.2020</t>
  </si>
  <si>
    <t>Иной межбюджетный трансферт бюджету Шегарского сельского поселения на приобретение и установку ограждения на месте захоронения участника ВОВ Е.Ф.Аникина</t>
  </si>
  <si>
    <t>№332 от 30.07.2020</t>
  </si>
  <si>
    <t>Бюджетные ассигнования на выполнение работ по замене входной двери в здании отдела по вопросам землеустройства и ремонту помещения архива в здании АШР</t>
  </si>
  <si>
    <t>№343 от 05.08.2020</t>
  </si>
  <si>
    <t>Иной межбюджетный трансферт бюджету Северного сельского поселения на ремонт муниципального имущества (ремонт усилителя GSM-900 (вышка сотовой связи) в д.Новоильинка</t>
  </si>
  <si>
    <t>№368 от 13.08.2020</t>
  </si>
  <si>
    <t>Бюджетные ассигнования на приобретение одноразовых масок в целях профилактики рисков, связанных с распространением коронавирусной инфекции при подготовке и проведении выборов депутатов Думы Шегарского района шестого созыва</t>
  </si>
  <si>
    <t>№402 от 03.09.2020</t>
  </si>
  <si>
    <t>Иной межбюджетный трансферт бюджету Шегарского сельского поселения для МКУ «Администрация Шегарского сельского поселения» на выполнение работ по установке дополнительных задвижек на участке тепловой сети от здания ЦДТ (ул.Ленина, 18) до здания Администрации Шегарского района (ул.Калинина,51)</t>
  </si>
  <si>
    <t>№452 от 28.09.2020</t>
  </si>
  <si>
    <t>Бюджетные ассигнования для МКУК "Шегарская межпоселенческая централизованная библиотечная система" на приобретение музыкальной аппаратуры, необходимой для проведения культурно-досуговых мероприятий</t>
  </si>
  <si>
    <t>№469 от 06.10.2020</t>
  </si>
  <si>
    <t>Бюджетные ассигнования на выполнение работ по устройству ВЛ-0,4кВ резервного питания на станции водоподготовки в с.Мельниково по ул.Зеленая, д.10с, необходимого в случае аврийного отключения питания</t>
  </si>
  <si>
    <t>№483 от 14.10.2020</t>
  </si>
  <si>
    <t>Иной межбюджетный трансферт бюджету Побединского сельского поселения для МКУ «Администрация Побединского сельского поселения» на приобретение жилого помещения (квартиры) в собственность МО "Побединское сельское поселение" Шегарского района в целях предоставления ветерану ВОВ (труженику тыла) Канаевой Е.П.</t>
  </si>
  <si>
    <t>№488 от 15.10.2020</t>
  </si>
  <si>
    <t>Бюджетные ассигнования на для оплаты услуг по техническому обслуживанию электрооборудования в связи с вводом в эксплуатацию объекта: "Дошкольная образовательная организация на 145 мест в с.Мельниково Шегарского района Томской области"</t>
  </si>
  <si>
    <t>№566 от 02.12.2020</t>
  </si>
  <si>
    <t>Иной межбюджетный трансферт бюджету Шегарского сельского поселения для МКУ «Администрация Шегарского сельского поселения» на текущий ремонт системы отопления в жилом доме по адресу: с.Мельниково, пер.Западный, 2</t>
  </si>
  <si>
    <t>№606 от 17.12.2020</t>
  </si>
  <si>
    <t>Бюджетные ассигнования на оказание услуг по проведению проверки достоверности определения сметной стоимости по объекту: Капитальный ремонт наружного водопровода по ул.Пионерская (от ул.Калинина до ул.Томская) в с.Мельниково</t>
  </si>
  <si>
    <t>№637 от 28.12.2020</t>
  </si>
  <si>
    <t>Бюджетные ассигнования для МКУ ДО «Шегарская спортивная школа» для приобретения запасных частей на снегоход «Буран», используемый для подготовки лыжной трассы</t>
  </si>
  <si>
    <t>Шегарского района за 2020 год</t>
  </si>
  <si>
    <t>Бюджетные ассигнования в качестве материальной помощи гражданке Юркиной Антонине Ефимовне, проживающей по адресу: с.Мельниково, ул.Кирова, д.71, на строительство водопроводного ввода к жилому дому.</t>
  </si>
  <si>
    <t>Субсидия  на иные цели МАУК «Культурно-спортивный центр Шегарского района»  на подключение к интернету клуба с.Бабарыкино.</t>
  </si>
  <si>
    <t>Материальная помощь гражданке Скоморощенко Марине Анатольевне на приобретение авиабилетов сыну Скоморощенко Владу Евгеньевичу (2010 г.р.) для поездки в составе хоккейной команды «Ястреб» на Всероссийские финальные соревнования юных хоккеистов «Золотая шайба» им.А.В.Тарасова, которые состоятся в период с 17  по 25 марта 2020г. в г.Сочи.</t>
  </si>
  <si>
    <t>Бюджетные ассигнования для МКУ ДО «Шегарская спортивная школа» на организацию поездки хоккейной команды юношей 2007-2008гг. рождения «Шегарские медведи» на Всероссийские финальные соревнования юных хоккеистов «Золотая шайба» им.А.В.Тарасова, которые состоятся в период с 25 по 31 марта 2020г. в г.Йошкар-Ола Республики Марий Эл.</t>
  </si>
  <si>
    <t>Бюджетные ассигнования для поощрения талантливых спортсменов Башкеева Никиты Владимировича (8 000 рублей) и Кузнецовой Анастасии Дмитриевны (4 000 рублей) за патриотизм, пропаганду здорового образа жизни, активную жизненную позицию и высокие результаты в областных соревнованиях.</t>
  </si>
  <si>
    <t xml:space="preserve">  от___________   г   №____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</si>
</sst>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name val="Arial"/>
    </font>
    <font>
      <b/>
      <sz val="14"/>
      <name val="Times New Roman"/>
      <family val="1"/>
      <charset val="204"/>
    </font>
    <font>
      <sz val="14"/>
      <name val="Arial"/>
      <family val="2"/>
      <charset val="204"/>
    </font>
    <font>
      <sz val="14"/>
      <name val="Times New Roman"/>
      <family val="1"/>
      <charset val="204"/>
    </font>
    <font>
      <u/>
      <sz val="14"/>
      <name val="Times New Roman"/>
      <family val="1"/>
      <charset val="204"/>
    </font>
    <font>
      <sz val="12"/>
      <name val="Times New Roman"/>
      <family val="1"/>
      <charset val="204"/>
    </font>
    <font>
      <b/>
      <sz val="12"/>
      <name val="Times New Roman"/>
      <family val="1"/>
      <charset val="204"/>
    </font>
    <font>
      <b/>
      <sz val="18"/>
      <name val="Times New Roman"/>
      <family val="1"/>
      <charset val="204"/>
    </font>
    <font>
      <sz val="18"/>
      <name val="Arial"/>
      <family val="2"/>
      <charset val="204"/>
    </font>
    <font>
      <sz val="18"/>
      <name val="Times New Roman"/>
      <family val="1"/>
      <charset val="204"/>
    </font>
    <font>
      <u/>
      <sz val="18"/>
      <name val="Times New Roman"/>
      <family val="1"/>
      <charset val="204"/>
    </font>
    <font>
      <b/>
      <u/>
      <sz val="18"/>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8">
    <xf numFmtId="0" fontId="0" fillId="0" borderId="0" xfId="0"/>
    <xf numFmtId="0" fontId="2" fillId="0" borderId="0" xfId="0" applyFont="1" applyAlignment="1">
      <alignment wrapText="1"/>
    </xf>
    <xf numFmtId="0" fontId="1" fillId="0" borderId="1" xfId="0" applyFont="1" applyBorder="1" applyAlignment="1">
      <alignment vertical="top"/>
    </xf>
    <xf numFmtId="0" fontId="3" fillId="0" borderId="0" xfId="0" applyFont="1"/>
    <xf numFmtId="4" fontId="3" fillId="0" borderId="0" xfId="0" applyNumberFormat="1" applyFont="1"/>
    <xf numFmtId="0" fontId="3" fillId="0" borderId="2" xfId="0" applyFont="1" applyBorder="1" applyAlignment="1">
      <alignment vertical="top"/>
    </xf>
    <xf numFmtId="0" fontId="3" fillId="0" borderId="3" xfId="0" applyFont="1" applyBorder="1" applyAlignment="1">
      <alignment horizontal="left" wrapText="1"/>
    </xf>
    <xf numFmtId="4" fontId="3" fillId="0" borderId="3" xfId="0" applyNumberFormat="1" applyFont="1" applyBorder="1" applyAlignment="1">
      <alignment horizontal="left" wrapText="1"/>
    </xf>
    <xf numFmtId="0" fontId="3" fillId="0" borderId="0" xfId="0" applyFont="1" applyAlignment="1">
      <alignment wrapText="1"/>
    </xf>
    <xf numFmtId="0" fontId="3" fillId="0" borderId="3" xfId="0" applyFont="1" applyBorder="1" applyAlignment="1">
      <alignment horizontal="left" vertical="top" wrapText="1"/>
    </xf>
    <xf numFmtId="4" fontId="3" fillId="0" borderId="3" xfId="0" applyNumberFormat="1" applyFont="1" applyBorder="1" applyAlignment="1">
      <alignment horizontal="right"/>
    </xf>
    <xf numFmtId="0" fontId="3" fillId="0" borderId="2" xfId="0" applyFont="1" applyBorder="1"/>
    <xf numFmtId="0" fontId="3" fillId="0" borderId="3" xfId="0" applyFont="1" applyBorder="1" applyAlignment="1">
      <alignment horizontal="left" vertical="top"/>
    </xf>
    <xf numFmtId="0" fontId="1" fillId="0" borderId="3" xfId="0" applyFont="1" applyBorder="1" applyAlignment="1">
      <alignment horizontal="left"/>
    </xf>
    <xf numFmtId="4" fontId="1" fillId="0" borderId="3" xfId="0" applyNumberFormat="1" applyFont="1" applyBorder="1" applyAlignment="1">
      <alignment horizontal="right"/>
    </xf>
    <xf numFmtId="0" fontId="1" fillId="0" borderId="0" xfId="0" applyFont="1"/>
    <xf numFmtId="4" fontId="1" fillId="0" borderId="0" xfId="0" applyNumberFormat="1" applyFont="1"/>
    <xf numFmtId="0" fontId="5" fillId="0" borderId="2" xfId="0" applyFont="1" applyBorder="1"/>
    <xf numFmtId="0" fontId="6" fillId="0" borderId="2" xfId="0" applyFont="1" applyBorder="1" applyAlignment="1">
      <alignment horizontal="center" vertical="top" wrapText="1"/>
    </xf>
    <xf numFmtId="0" fontId="0" fillId="0" borderId="2" xfId="0" applyBorder="1" applyAlignment="1">
      <alignment horizontal="center" wrapText="1"/>
    </xf>
    <xf numFmtId="0" fontId="0" fillId="0" borderId="2" xfId="0" applyBorder="1" applyAlignment="1">
      <alignment wrapText="1"/>
    </xf>
    <xf numFmtId="0" fontId="8" fillId="0" borderId="0" xfId="0" applyFont="1" applyAlignment="1">
      <alignment wrapText="1"/>
    </xf>
    <xf numFmtId="0" fontId="9" fillId="0" borderId="0" xfId="0" applyFont="1"/>
    <xf numFmtId="4" fontId="9" fillId="0" borderId="0" xfId="0" applyNumberFormat="1" applyFont="1"/>
    <xf numFmtId="0" fontId="9" fillId="0" borderId="2" xfId="0" applyFont="1" applyBorder="1" applyAlignment="1">
      <alignment vertical="top"/>
    </xf>
    <xf numFmtId="0" fontId="9" fillId="0" borderId="0" xfId="0" applyFont="1" applyAlignment="1">
      <alignment wrapText="1"/>
    </xf>
    <xf numFmtId="4" fontId="9" fillId="0" borderId="3" xfId="0" applyNumberFormat="1" applyFont="1" applyBorder="1" applyAlignment="1">
      <alignment horizontal="right"/>
    </xf>
    <xf numFmtId="0" fontId="9" fillId="0" borderId="3" xfId="0" applyFont="1" applyBorder="1" applyAlignment="1">
      <alignment horizontal="left" vertical="top" wrapText="1"/>
    </xf>
    <xf numFmtId="0" fontId="9" fillId="0" borderId="3" xfId="0" applyFont="1" applyBorder="1" applyAlignment="1">
      <alignment horizontal="left" vertical="top"/>
    </xf>
    <xf numFmtId="0" fontId="7" fillId="0" borderId="3" xfId="0" applyFont="1" applyBorder="1" applyAlignment="1">
      <alignment horizontal="left"/>
    </xf>
    <xf numFmtId="4" fontId="7" fillId="0" borderId="3" xfId="0" applyNumberFormat="1" applyFont="1" applyBorder="1" applyAlignment="1">
      <alignment horizontal="right"/>
    </xf>
    <xf numFmtId="0" fontId="9" fillId="0" borderId="2" xfId="0" applyFont="1" applyBorder="1"/>
    <xf numFmtId="0" fontId="7" fillId="0" borderId="0" xfId="0" applyFont="1"/>
    <xf numFmtId="4" fontId="7" fillId="0" borderId="0" xfId="0" applyNumberFormat="1" applyFont="1"/>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0" fontId="1" fillId="0" borderId="1" xfId="0" applyFont="1" applyBorder="1" applyAlignment="1">
      <alignment horizontal="center" vertical="top" wrapText="1"/>
    </xf>
    <xf numFmtId="0" fontId="2" fillId="0" borderId="0" xfId="0" applyFont="1" applyAlignment="1">
      <alignment horizontal="center" wrapText="1"/>
    </xf>
    <xf numFmtId="0" fontId="7" fillId="0" borderId="2" xfId="0" applyFont="1" applyBorder="1" applyAlignment="1">
      <alignment horizontal="center" vertical="top" wrapText="1"/>
    </xf>
    <xf numFmtId="0" fontId="8" fillId="0" borderId="0" xfId="0" applyFont="1" applyAlignment="1">
      <alignment horizontal="center" wrapText="1"/>
    </xf>
    <xf numFmtId="0" fontId="9" fillId="0" borderId="3" xfId="0" applyFont="1" applyBorder="1" applyAlignment="1">
      <alignment horizontal="left" vertical="center" wrapText="1"/>
    </xf>
    <xf numFmtId="4" fontId="9" fillId="0" borderId="3" xfId="0" applyNumberFormat="1" applyFont="1" applyBorder="1" applyAlignment="1">
      <alignment horizontal="right" vertical="center"/>
    </xf>
    <xf numFmtId="49" fontId="9" fillId="0" borderId="3" xfId="0" applyNumberFormat="1" applyFont="1" applyBorder="1" applyAlignment="1">
      <alignment vertical="center" wrapText="1"/>
    </xf>
    <xf numFmtId="0" fontId="9" fillId="0" borderId="4" xfId="0" applyNumberFormat="1" applyFont="1" applyBorder="1" applyAlignment="1">
      <alignment vertical="center" wrapText="1"/>
    </xf>
    <xf numFmtId="0" fontId="9" fillId="0" borderId="3" xfId="0" applyNumberFormat="1" applyFont="1" applyBorder="1" applyAlignment="1">
      <alignment vertical="center" wrapText="1"/>
    </xf>
    <xf numFmtId="4" fontId="9" fillId="2" borderId="3" xfId="0" applyNumberFormat="1" applyFont="1" applyFill="1" applyBorder="1" applyAlignment="1">
      <alignment horizontal="right" vertical="center"/>
    </xf>
    <xf numFmtId="4" fontId="3" fillId="0" borderId="2" xfId="0" applyNumberFormat="1" applyFont="1" applyBorder="1" applyAlignment="1">
      <alignment horizontal="right"/>
    </xf>
    <xf numFmtId="0" fontId="2" fillId="0" borderId="2" xfId="0" applyFont="1" applyBorder="1" applyAlignment="1">
      <alignment horizontal="righ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view="pageBreakPreview" zoomScale="60" workbookViewId="0">
      <selection activeCell="E24" sqref="E24"/>
    </sheetView>
  </sheetViews>
  <sheetFormatPr defaultColWidth="9.140625" defaultRowHeight="18.75" x14ac:dyDescent="0.3"/>
  <cols>
    <col min="1" max="1" width="14.7109375" style="3" customWidth="1"/>
    <col min="2" max="2" width="18.7109375" style="3" customWidth="1"/>
    <col min="3" max="3" width="46" style="3"/>
    <col min="4" max="4" width="19.140625" style="4" customWidth="1"/>
    <col min="5" max="5" width="16.28515625" style="4" customWidth="1"/>
    <col min="6" max="6" width="14.42578125" style="4" customWidth="1"/>
    <col min="7" max="16384" width="9.140625" style="3"/>
  </cols>
  <sheetData>
    <row r="1" spans="1:6" s="1" customFormat="1" ht="30.75" customHeight="1" x14ac:dyDescent="0.25">
      <c r="A1" s="36" t="s">
        <v>9</v>
      </c>
      <c r="B1" s="37"/>
      <c r="C1" s="37"/>
      <c r="D1" s="37"/>
      <c r="E1" s="37"/>
      <c r="F1" s="37"/>
    </row>
    <row r="2" spans="1:6" s="1" customFormat="1" ht="19.5" customHeight="1" x14ac:dyDescent="0.25">
      <c r="A2" s="36" t="s">
        <v>17</v>
      </c>
      <c r="B2" s="37"/>
      <c r="C2" s="37"/>
      <c r="D2" s="37"/>
      <c r="E2" s="37"/>
      <c r="F2" s="37"/>
    </row>
    <row r="4" spans="1:6" x14ac:dyDescent="0.3">
      <c r="A4" s="2" t="s">
        <v>16</v>
      </c>
    </row>
    <row r="6" spans="1:6" x14ac:dyDescent="0.3">
      <c r="A6" s="5" t="s">
        <v>18</v>
      </c>
    </row>
    <row r="8" spans="1:6" s="8" customFormat="1" ht="75" x14ac:dyDescent="0.3">
      <c r="A8" s="6" t="s">
        <v>6</v>
      </c>
      <c r="B8" s="6" t="s">
        <v>0</v>
      </c>
      <c r="C8" s="6" t="s">
        <v>1</v>
      </c>
      <c r="D8" s="7" t="s">
        <v>2</v>
      </c>
      <c r="E8" s="7" t="s">
        <v>5</v>
      </c>
      <c r="F8" s="7" t="s">
        <v>3</v>
      </c>
    </row>
    <row r="9" spans="1:6" ht="214.5" customHeight="1" x14ac:dyDescent="0.3">
      <c r="A9" s="6" t="s">
        <v>10</v>
      </c>
      <c r="B9" s="9" t="s">
        <v>4</v>
      </c>
      <c r="C9" s="6" t="s">
        <v>11</v>
      </c>
      <c r="D9" s="10">
        <v>190000</v>
      </c>
      <c r="E9" s="10">
        <v>190000</v>
      </c>
      <c r="F9" s="10">
        <f>D9-E9</f>
        <v>0</v>
      </c>
    </row>
    <row r="10" spans="1:6" ht="105" customHeight="1" x14ac:dyDescent="0.3">
      <c r="A10" s="6" t="s">
        <v>12</v>
      </c>
      <c r="B10" s="6" t="s">
        <v>7</v>
      </c>
      <c r="C10" s="9" t="s">
        <v>13</v>
      </c>
      <c r="D10" s="10">
        <v>28736</v>
      </c>
      <c r="E10" s="10">
        <v>28736</v>
      </c>
      <c r="F10" s="10">
        <f t="shared" ref="F10:F11" si="0">D10-E10</f>
        <v>0</v>
      </c>
    </row>
    <row r="11" spans="1:6" ht="114" customHeight="1" x14ac:dyDescent="0.3">
      <c r="A11" s="6" t="s">
        <v>14</v>
      </c>
      <c r="B11" s="6" t="s">
        <v>7</v>
      </c>
      <c r="C11" s="9" t="s">
        <v>15</v>
      </c>
      <c r="D11" s="10">
        <v>311000</v>
      </c>
      <c r="E11" s="10">
        <v>0</v>
      </c>
      <c r="F11" s="10">
        <f t="shared" si="0"/>
        <v>311000</v>
      </c>
    </row>
    <row r="12" spans="1:6" s="11" customFormat="1" x14ac:dyDescent="0.3">
      <c r="A12" s="9"/>
      <c r="B12" s="6"/>
      <c r="C12" s="9"/>
      <c r="D12" s="10"/>
      <c r="E12" s="10"/>
      <c r="F12" s="10"/>
    </row>
    <row r="13" spans="1:6" s="11" customFormat="1" ht="27" customHeight="1" x14ac:dyDescent="0.3">
      <c r="A13" s="12"/>
      <c r="B13" s="12"/>
      <c r="C13" s="13"/>
      <c r="D13" s="14">
        <f>SUM(D9:D12)</f>
        <v>529736</v>
      </c>
      <c r="E13" s="14">
        <f>SUM(E9:E12)</f>
        <v>218736</v>
      </c>
      <c r="F13" s="14">
        <f>SUM(F9:F12)</f>
        <v>311000</v>
      </c>
    </row>
    <row r="16" spans="1:6" x14ac:dyDescent="0.3">
      <c r="C16" s="15" t="s">
        <v>8</v>
      </c>
      <c r="D16" s="16">
        <f>2200000-D13</f>
        <v>1670264</v>
      </c>
    </row>
  </sheetData>
  <mergeCells count="2">
    <mergeCell ref="A1:F1"/>
    <mergeCell ref="A2:F2"/>
  </mergeCells>
  <pageMargins left="0.7" right="0.7" top="0.75" bottom="0.75" header="0.3" footer="0.3"/>
  <pageSetup paperSize="9"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view="pageBreakPreview" zoomScale="60" workbookViewId="0">
      <selection activeCell="D12" sqref="D12"/>
    </sheetView>
  </sheetViews>
  <sheetFormatPr defaultColWidth="9.140625" defaultRowHeight="18.75" x14ac:dyDescent="0.3"/>
  <cols>
    <col min="1" max="1" width="14.7109375" style="3" customWidth="1"/>
    <col min="2" max="2" width="22.5703125" style="3" customWidth="1"/>
    <col min="3" max="3" width="47.5703125" style="3" customWidth="1"/>
    <col min="4" max="4" width="19.140625" style="4" customWidth="1"/>
    <col min="5" max="5" width="19.42578125" style="4" customWidth="1"/>
    <col min="6" max="6" width="17.7109375" style="4" customWidth="1"/>
    <col min="7" max="16384" width="9.140625" style="3"/>
  </cols>
  <sheetData>
    <row r="1" spans="1:6" s="1" customFormat="1" ht="30.75" customHeight="1" x14ac:dyDescent="0.25">
      <c r="A1" s="36" t="s">
        <v>9</v>
      </c>
      <c r="B1" s="37"/>
      <c r="C1" s="37"/>
      <c r="D1" s="37"/>
      <c r="E1" s="37"/>
      <c r="F1" s="37"/>
    </row>
    <row r="2" spans="1:6" s="1" customFormat="1" ht="19.5" customHeight="1" x14ac:dyDescent="0.25">
      <c r="A2" s="36" t="s">
        <v>17</v>
      </c>
      <c r="B2" s="37"/>
      <c r="C2" s="37"/>
      <c r="D2" s="37"/>
      <c r="E2" s="37"/>
      <c r="F2" s="37"/>
    </row>
    <row r="4" spans="1:6" x14ac:dyDescent="0.3">
      <c r="A4" s="2" t="s">
        <v>19</v>
      </c>
    </row>
    <row r="6" spans="1:6" x14ac:dyDescent="0.3">
      <c r="A6" s="5" t="s">
        <v>18</v>
      </c>
    </row>
    <row r="8" spans="1:6" s="8" customFormat="1" ht="75" x14ac:dyDescent="0.3">
      <c r="A8" s="6" t="s">
        <v>6</v>
      </c>
      <c r="B8" s="6" t="s">
        <v>0</v>
      </c>
      <c r="C8" s="6" t="s">
        <v>1</v>
      </c>
      <c r="D8" s="7" t="s">
        <v>2</v>
      </c>
      <c r="E8" s="7" t="s">
        <v>5</v>
      </c>
      <c r="F8" s="7" t="s">
        <v>3</v>
      </c>
    </row>
    <row r="9" spans="1:6" ht="199.5" customHeight="1" x14ac:dyDescent="0.3">
      <c r="A9" s="6" t="s">
        <v>10</v>
      </c>
      <c r="B9" s="9" t="s">
        <v>4</v>
      </c>
      <c r="C9" s="6" t="s">
        <v>11</v>
      </c>
      <c r="D9" s="10">
        <v>190000</v>
      </c>
      <c r="E9" s="10">
        <v>190000</v>
      </c>
      <c r="F9" s="10">
        <f>D9-E9</f>
        <v>0</v>
      </c>
    </row>
    <row r="10" spans="1:6" ht="105" customHeight="1" x14ac:dyDescent="0.3">
      <c r="A10" s="6" t="s">
        <v>12</v>
      </c>
      <c r="B10" s="6" t="s">
        <v>7</v>
      </c>
      <c r="C10" s="9" t="s">
        <v>13</v>
      </c>
      <c r="D10" s="10">
        <v>28736</v>
      </c>
      <c r="E10" s="10">
        <v>28736</v>
      </c>
      <c r="F10" s="10">
        <f t="shared" ref="F10:F12" si="0">D10-E10</f>
        <v>0</v>
      </c>
    </row>
    <row r="11" spans="1:6" ht="114" customHeight="1" x14ac:dyDescent="0.3">
      <c r="A11" s="6" t="s">
        <v>14</v>
      </c>
      <c r="B11" s="6" t="s">
        <v>7</v>
      </c>
      <c r="C11" s="9" t="s">
        <v>15</v>
      </c>
      <c r="D11" s="10">
        <v>311000</v>
      </c>
      <c r="E11" s="10">
        <v>0</v>
      </c>
      <c r="F11" s="10">
        <f t="shared" si="0"/>
        <v>311000</v>
      </c>
    </row>
    <row r="12" spans="1:6" ht="140.25" customHeight="1" x14ac:dyDescent="0.3">
      <c r="A12" s="6" t="s">
        <v>20</v>
      </c>
      <c r="B12" s="6" t="s">
        <v>7</v>
      </c>
      <c r="C12" s="9" t="s">
        <v>21</v>
      </c>
      <c r="D12" s="10">
        <v>22989</v>
      </c>
      <c r="E12" s="10">
        <v>0</v>
      </c>
      <c r="F12" s="10">
        <f t="shared" si="0"/>
        <v>22989</v>
      </c>
    </row>
    <row r="13" spans="1:6" s="11" customFormat="1" x14ac:dyDescent="0.3">
      <c r="A13" s="9"/>
      <c r="B13" s="6"/>
      <c r="C13" s="9"/>
      <c r="D13" s="10"/>
      <c r="E13" s="10"/>
      <c r="F13" s="10"/>
    </row>
    <row r="14" spans="1:6" s="11" customFormat="1" ht="27" customHeight="1" x14ac:dyDescent="0.3">
      <c r="A14" s="12"/>
      <c r="B14" s="12"/>
      <c r="C14" s="13"/>
      <c r="D14" s="14">
        <f>SUM(D9:D13)</f>
        <v>552725</v>
      </c>
      <c r="E14" s="14">
        <f>SUM(E9:E13)</f>
        <v>218736</v>
      </c>
      <c r="F14" s="14">
        <f>SUM(F9:F13)</f>
        <v>333989</v>
      </c>
    </row>
    <row r="17" spans="3:4" x14ac:dyDescent="0.3">
      <c r="C17" s="15" t="s">
        <v>8</v>
      </c>
      <c r="D17" s="16">
        <f>2200000-D14</f>
        <v>1647275</v>
      </c>
    </row>
  </sheetData>
  <mergeCells count="2">
    <mergeCell ref="A1:F1"/>
    <mergeCell ref="A2:F2"/>
  </mergeCells>
  <pageMargins left="0.7" right="0.7" top="0.75" bottom="0.75" header="0.3" footer="0.3"/>
  <pageSetup paperSize="9" scale="6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view="pageBreakPreview" zoomScale="60" workbookViewId="0">
      <selection activeCell="G13" sqref="G13"/>
    </sheetView>
  </sheetViews>
  <sheetFormatPr defaultColWidth="9.140625" defaultRowHeight="18.75" x14ac:dyDescent="0.3"/>
  <cols>
    <col min="1" max="1" width="14.7109375" style="3" customWidth="1"/>
    <col min="2" max="2" width="22.5703125" style="3" customWidth="1"/>
    <col min="3" max="3" width="47.5703125" style="3" customWidth="1"/>
    <col min="4" max="4" width="19.140625" style="4" customWidth="1"/>
    <col min="5" max="5" width="19.42578125" style="4" customWidth="1"/>
    <col min="6" max="6" width="17.7109375" style="4" customWidth="1"/>
    <col min="7" max="16384" width="9.140625" style="3"/>
  </cols>
  <sheetData>
    <row r="1" spans="1:6" s="1" customFormat="1" ht="30.75" customHeight="1" x14ac:dyDescent="0.25">
      <c r="A1" s="36" t="s">
        <v>9</v>
      </c>
      <c r="B1" s="37"/>
      <c r="C1" s="37"/>
      <c r="D1" s="37"/>
      <c r="E1" s="37"/>
      <c r="F1" s="37"/>
    </row>
    <row r="2" spans="1:6" s="1" customFormat="1" ht="19.5" customHeight="1" x14ac:dyDescent="0.25">
      <c r="A2" s="36" t="s">
        <v>17</v>
      </c>
      <c r="B2" s="37"/>
      <c r="C2" s="37"/>
      <c r="D2" s="37"/>
      <c r="E2" s="37"/>
      <c r="F2" s="37"/>
    </row>
    <row r="4" spans="1:6" x14ac:dyDescent="0.3">
      <c r="A4" s="2" t="s">
        <v>22</v>
      </c>
    </row>
    <row r="6" spans="1:6" x14ac:dyDescent="0.3">
      <c r="A6" s="5" t="s">
        <v>18</v>
      </c>
    </row>
    <row r="8" spans="1:6" s="8" customFormat="1" ht="75" x14ac:dyDescent="0.3">
      <c r="A8" s="6" t="s">
        <v>6</v>
      </c>
      <c r="B8" s="6" t="s">
        <v>0</v>
      </c>
      <c r="C8" s="6" t="s">
        <v>1</v>
      </c>
      <c r="D8" s="7" t="s">
        <v>2</v>
      </c>
      <c r="E8" s="7" t="s">
        <v>5</v>
      </c>
      <c r="F8" s="7" t="s">
        <v>3</v>
      </c>
    </row>
    <row r="9" spans="1:6" ht="199.5" customHeight="1" x14ac:dyDescent="0.3">
      <c r="A9" s="6" t="s">
        <v>10</v>
      </c>
      <c r="B9" s="9" t="s">
        <v>4</v>
      </c>
      <c r="C9" s="6" t="s">
        <v>11</v>
      </c>
      <c r="D9" s="10">
        <v>190000</v>
      </c>
      <c r="E9" s="10">
        <v>190000</v>
      </c>
      <c r="F9" s="10">
        <f>D9-E9</f>
        <v>0</v>
      </c>
    </row>
    <row r="10" spans="1:6" ht="105" customHeight="1" x14ac:dyDescent="0.3">
      <c r="A10" s="6" t="s">
        <v>12</v>
      </c>
      <c r="B10" s="6" t="s">
        <v>7</v>
      </c>
      <c r="C10" s="9" t="s">
        <v>13</v>
      </c>
      <c r="D10" s="10">
        <v>28736</v>
      </c>
      <c r="E10" s="10">
        <v>28736</v>
      </c>
      <c r="F10" s="10">
        <f t="shared" ref="F10:F14" si="0">D10-E10</f>
        <v>0</v>
      </c>
    </row>
    <row r="11" spans="1:6" ht="114" customHeight="1" x14ac:dyDescent="0.3">
      <c r="A11" s="6" t="s">
        <v>14</v>
      </c>
      <c r="B11" s="6" t="s">
        <v>7</v>
      </c>
      <c r="C11" s="9" t="s">
        <v>15</v>
      </c>
      <c r="D11" s="10">
        <v>311000</v>
      </c>
      <c r="E11" s="10">
        <v>67133.58</v>
      </c>
      <c r="F11" s="10">
        <f t="shared" si="0"/>
        <v>243866.41999999998</v>
      </c>
    </row>
    <row r="12" spans="1:6" ht="140.25" customHeight="1" x14ac:dyDescent="0.3">
      <c r="A12" s="6" t="s">
        <v>20</v>
      </c>
      <c r="B12" s="6" t="s">
        <v>7</v>
      </c>
      <c r="C12" s="9" t="s">
        <v>21</v>
      </c>
      <c r="D12" s="10">
        <v>22989</v>
      </c>
      <c r="E12" s="10">
        <v>22989</v>
      </c>
      <c r="F12" s="10">
        <f t="shared" si="0"/>
        <v>0</v>
      </c>
    </row>
    <row r="13" spans="1:6" ht="140.25" customHeight="1" x14ac:dyDescent="0.3">
      <c r="A13" s="6" t="s">
        <v>23</v>
      </c>
      <c r="B13" s="6" t="s">
        <v>7</v>
      </c>
      <c r="C13" s="9" t="s">
        <v>24</v>
      </c>
      <c r="D13" s="10">
        <v>99839</v>
      </c>
      <c r="E13" s="10">
        <v>0</v>
      </c>
      <c r="F13" s="10">
        <f t="shared" si="0"/>
        <v>99839</v>
      </c>
    </row>
    <row r="14" spans="1:6" ht="121.5" customHeight="1" x14ac:dyDescent="0.3">
      <c r="A14" s="6" t="s">
        <v>25</v>
      </c>
      <c r="B14" s="9" t="s">
        <v>4</v>
      </c>
      <c r="C14" s="9" t="s">
        <v>26</v>
      </c>
      <c r="D14" s="10">
        <v>12000</v>
      </c>
      <c r="E14" s="10">
        <v>12000</v>
      </c>
      <c r="F14" s="10">
        <f t="shared" si="0"/>
        <v>0</v>
      </c>
    </row>
    <row r="15" spans="1:6" s="11" customFormat="1" x14ac:dyDescent="0.3">
      <c r="A15" s="9"/>
      <c r="B15" s="6"/>
      <c r="C15" s="9"/>
      <c r="D15" s="10"/>
      <c r="E15" s="10"/>
      <c r="F15" s="10"/>
    </row>
    <row r="16" spans="1:6" s="11" customFormat="1" ht="27" customHeight="1" x14ac:dyDescent="0.3">
      <c r="A16" s="12"/>
      <c r="B16" s="12"/>
      <c r="C16" s="13"/>
      <c r="D16" s="14">
        <f>SUM(D9:D15)</f>
        <v>664564</v>
      </c>
      <c r="E16" s="14">
        <f>SUM(E9:E15)</f>
        <v>320858.58</v>
      </c>
      <c r="F16" s="14">
        <f>SUM(F9:F15)</f>
        <v>343705.42</v>
      </c>
    </row>
    <row r="19" spans="1:4" s="4" customFormat="1" x14ac:dyDescent="0.3">
      <c r="A19" s="3"/>
      <c r="B19" s="3"/>
      <c r="C19" s="15" t="s">
        <v>8</v>
      </c>
      <c r="D19" s="16">
        <f>2200000-D16</f>
        <v>1535436</v>
      </c>
    </row>
  </sheetData>
  <mergeCells count="2">
    <mergeCell ref="A1:F1"/>
    <mergeCell ref="A2:F2"/>
  </mergeCells>
  <pageMargins left="0.7" right="0.7" top="0.75" bottom="0.75" header="0.3" footer="0.3"/>
  <pageSetup paperSize="9" scale="6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view="pageBreakPreview" zoomScale="60" workbookViewId="0">
      <selection activeCell="F13" sqref="F13"/>
    </sheetView>
  </sheetViews>
  <sheetFormatPr defaultColWidth="9.140625" defaultRowHeight="18.75" x14ac:dyDescent="0.3"/>
  <cols>
    <col min="1" max="1" width="14.7109375" style="3" customWidth="1"/>
    <col min="2" max="2" width="22.5703125" style="3" customWidth="1"/>
    <col min="3" max="3" width="47.5703125" style="3" customWidth="1"/>
    <col min="4" max="4" width="19.140625" style="4" customWidth="1"/>
    <col min="5" max="5" width="19.42578125" style="4" customWidth="1"/>
    <col min="6" max="6" width="17.7109375" style="4" customWidth="1"/>
    <col min="7" max="16384" width="9.140625" style="3"/>
  </cols>
  <sheetData>
    <row r="1" spans="1:6" s="1" customFormat="1" ht="30.75" customHeight="1" x14ac:dyDescent="0.25">
      <c r="A1" s="36" t="s">
        <v>9</v>
      </c>
      <c r="B1" s="37"/>
      <c r="C1" s="37"/>
      <c r="D1" s="37"/>
      <c r="E1" s="37"/>
      <c r="F1" s="37"/>
    </row>
    <row r="2" spans="1:6" s="1" customFormat="1" ht="19.5" customHeight="1" x14ac:dyDescent="0.25">
      <c r="A2" s="36" t="s">
        <v>17</v>
      </c>
      <c r="B2" s="37"/>
      <c r="C2" s="37"/>
      <c r="D2" s="37"/>
      <c r="E2" s="37"/>
      <c r="F2" s="37"/>
    </row>
    <row r="4" spans="1:6" x14ac:dyDescent="0.3">
      <c r="A4" s="2" t="s">
        <v>27</v>
      </c>
    </row>
    <row r="6" spans="1:6" x14ac:dyDescent="0.3">
      <c r="A6" s="5" t="s">
        <v>18</v>
      </c>
    </row>
    <row r="8" spans="1:6" s="8" customFormat="1" ht="75" x14ac:dyDescent="0.3">
      <c r="A8" s="6" t="s">
        <v>6</v>
      </c>
      <c r="B8" s="6" t="s">
        <v>0</v>
      </c>
      <c r="C8" s="6" t="s">
        <v>1</v>
      </c>
      <c r="D8" s="7" t="s">
        <v>2</v>
      </c>
      <c r="E8" s="7" t="s">
        <v>5</v>
      </c>
      <c r="F8" s="7" t="s">
        <v>3</v>
      </c>
    </row>
    <row r="9" spans="1:6" ht="199.5" customHeight="1" x14ac:dyDescent="0.3">
      <c r="A9" s="6" t="s">
        <v>10</v>
      </c>
      <c r="B9" s="9" t="s">
        <v>4</v>
      </c>
      <c r="C9" s="6" t="s">
        <v>11</v>
      </c>
      <c r="D9" s="10">
        <v>190000</v>
      </c>
      <c r="E9" s="10">
        <v>190000</v>
      </c>
      <c r="F9" s="10">
        <f>D9-E9</f>
        <v>0</v>
      </c>
    </row>
    <row r="10" spans="1:6" ht="105" customHeight="1" x14ac:dyDescent="0.3">
      <c r="A10" s="6" t="s">
        <v>12</v>
      </c>
      <c r="B10" s="6" t="s">
        <v>7</v>
      </c>
      <c r="C10" s="9" t="s">
        <v>13</v>
      </c>
      <c r="D10" s="10">
        <v>28736</v>
      </c>
      <c r="E10" s="10">
        <v>28736</v>
      </c>
      <c r="F10" s="10">
        <f t="shared" ref="F10:F18" si="0">D10-E10</f>
        <v>0</v>
      </c>
    </row>
    <row r="11" spans="1:6" ht="114" customHeight="1" x14ac:dyDescent="0.3">
      <c r="A11" s="6" t="s">
        <v>14</v>
      </c>
      <c r="B11" s="6" t="s">
        <v>7</v>
      </c>
      <c r="C11" s="9" t="s">
        <v>15</v>
      </c>
      <c r="D11" s="10">
        <v>311000</v>
      </c>
      <c r="E11" s="10">
        <v>159197.10999999999</v>
      </c>
      <c r="F11" s="10">
        <f t="shared" si="0"/>
        <v>151802.89000000001</v>
      </c>
    </row>
    <row r="12" spans="1:6" ht="140.25" customHeight="1" x14ac:dyDescent="0.3">
      <c r="A12" s="6" t="s">
        <v>20</v>
      </c>
      <c r="B12" s="6" t="s">
        <v>7</v>
      </c>
      <c r="C12" s="9" t="s">
        <v>21</v>
      </c>
      <c r="D12" s="10">
        <v>22989</v>
      </c>
      <c r="E12" s="10">
        <v>22989</v>
      </c>
      <c r="F12" s="10">
        <f t="shared" si="0"/>
        <v>0</v>
      </c>
    </row>
    <row r="13" spans="1:6" ht="140.25" customHeight="1" x14ac:dyDescent="0.3">
      <c r="A13" s="6" t="s">
        <v>23</v>
      </c>
      <c r="B13" s="6" t="s">
        <v>7</v>
      </c>
      <c r="C13" s="9" t="s">
        <v>24</v>
      </c>
      <c r="D13" s="10">
        <v>99839</v>
      </c>
      <c r="E13" s="10">
        <v>0</v>
      </c>
      <c r="F13" s="10">
        <f t="shared" si="0"/>
        <v>99839</v>
      </c>
    </row>
    <row r="14" spans="1:6" ht="121.5" customHeight="1" x14ac:dyDescent="0.3">
      <c r="A14" s="6" t="s">
        <v>25</v>
      </c>
      <c r="B14" s="9" t="s">
        <v>4</v>
      </c>
      <c r="C14" s="9" t="s">
        <v>26</v>
      </c>
      <c r="D14" s="10">
        <v>12000</v>
      </c>
      <c r="E14" s="10">
        <v>12000</v>
      </c>
      <c r="F14" s="10">
        <f t="shared" si="0"/>
        <v>0</v>
      </c>
    </row>
    <row r="15" spans="1:6" ht="131.25" customHeight="1" x14ac:dyDescent="0.3">
      <c r="A15" s="6" t="s">
        <v>28</v>
      </c>
      <c r="B15" s="9" t="s">
        <v>7</v>
      </c>
      <c r="C15" s="9" t="s">
        <v>29</v>
      </c>
      <c r="D15" s="10">
        <v>11520</v>
      </c>
      <c r="E15" s="10">
        <v>11520</v>
      </c>
      <c r="F15" s="10">
        <f t="shared" si="0"/>
        <v>0</v>
      </c>
    </row>
    <row r="16" spans="1:6" ht="121.5" customHeight="1" x14ac:dyDescent="0.3">
      <c r="A16" s="6" t="s">
        <v>30</v>
      </c>
      <c r="B16" s="9" t="s">
        <v>7</v>
      </c>
      <c r="C16" s="9" t="s">
        <v>31</v>
      </c>
      <c r="D16" s="10">
        <v>99999</v>
      </c>
      <c r="E16" s="10">
        <v>99999</v>
      </c>
      <c r="F16" s="10">
        <f t="shared" si="0"/>
        <v>0</v>
      </c>
    </row>
    <row r="17" spans="1:6" ht="144" customHeight="1" x14ac:dyDescent="0.3">
      <c r="A17" s="6" t="s">
        <v>32</v>
      </c>
      <c r="B17" s="9" t="s">
        <v>7</v>
      </c>
      <c r="C17" s="9" t="s">
        <v>33</v>
      </c>
      <c r="D17" s="10">
        <v>25000</v>
      </c>
      <c r="E17" s="10">
        <v>25000</v>
      </c>
      <c r="F17" s="10">
        <f t="shared" si="0"/>
        <v>0</v>
      </c>
    </row>
    <row r="18" spans="1:6" ht="121.5" customHeight="1" x14ac:dyDescent="0.3">
      <c r="A18" s="6" t="s">
        <v>34</v>
      </c>
      <c r="B18" s="9" t="s">
        <v>4</v>
      </c>
      <c r="C18" s="9" t="s">
        <v>35</v>
      </c>
      <c r="D18" s="10">
        <v>25150</v>
      </c>
      <c r="E18" s="10">
        <v>25150</v>
      </c>
      <c r="F18" s="10">
        <f t="shared" si="0"/>
        <v>0</v>
      </c>
    </row>
    <row r="19" spans="1:6" s="11" customFormat="1" x14ac:dyDescent="0.3">
      <c r="A19" s="9"/>
      <c r="B19" s="6"/>
      <c r="C19" s="9"/>
      <c r="D19" s="10"/>
      <c r="E19" s="10"/>
      <c r="F19" s="10"/>
    </row>
    <row r="20" spans="1:6" s="11" customFormat="1" ht="27" customHeight="1" x14ac:dyDescent="0.3">
      <c r="A20" s="12"/>
      <c r="B20" s="12"/>
      <c r="C20" s="13"/>
      <c r="D20" s="14">
        <f>SUM(D9:D19)</f>
        <v>826233</v>
      </c>
      <c r="E20" s="14">
        <f>SUM(E9:E19)</f>
        <v>574591.11</v>
      </c>
      <c r="F20" s="14">
        <f>SUM(F9:F19)</f>
        <v>251641.89</v>
      </c>
    </row>
    <row r="23" spans="1:6" s="4" customFormat="1" x14ac:dyDescent="0.3">
      <c r="A23" s="3"/>
      <c r="B23" s="3"/>
      <c r="C23" s="15" t="s">
        <v>8</v>
      </c>
      <c r="D23" s="16">
        <f>2200000-D20</f>
        <v>1373767</v>
      </c>
    </row>
  </sheetData>
  <mergeCells count="2">
    <mergeCell ref="A1:F1"/>
    <mergeCell ref="A2:F2"/>
  </mergeCells>
  <pageMargins left="0.7" right="0.7" top="0.75" bottom="0.75" header="0.3" footer="0.3"/>
  <pageSetup paperSize="9" scale="6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abSelected="1" view="pageBreakPreview" zoomScale="60" workbookViewId="0">
      <selection activeCell="Q8" sqref="Q8"/>
    </sheetView>
  </sheetViews>
  <sheetFormatPr defaultColWidth="9.140625" defaultRowHeight="23.25" x14ac:dyDescent="0.35"/>
  <cols>
    <col min="1" max="1" width="17.5703125" style="22" customWidth="1"/>
    <col min="2" max="2" width="41.5703125" style="22" customWidth="1"/>
    <col min="3" max="3" width="126.28515625" style="22" customWidth="1"/>
    <col min="4" max="4" width="22.28515625" style="23" customWidth="1"/>
    <col min="5" max="5" width="23.7109375" style="23" customWidth="1"/>
    <col min="6" max="6" width="22.28515625" style="23" customWidth="1"/>
    <col min="7" max="16384" width="9.140625" style="22"/>
  </cols>
  <sheetData>
    <row r="1" spans="1:7" s="17" customFormat="1" ht="18.75" x14ac:dyDescent="0.3">
      <c r="D1" s="46" t="s">
        <v>38</v>
      </c>
      <c r="E1" s="46"/>
      <c r="F1" s="46"/>
      <c r="G1" s="46"/>
    </row>
    <row r="2" spans="1:7" s="17" customFormat="1" ht="18.75" x14ac:dyDescent="0.3">
      <c r="D2" s="46" t="s">
        <v>37</v>
      </c>
      <c r="E2" s="46"/>
      <c r="F2" s="46"/>
      <c r="G2" s="46"/>
    </row>
    <row r="3" spans="1:7" s="20" customFormat="1" ht="19.5" customHeight="1" x14ac:dyDescent="0.25">
      <c r="A3" s="18"/>
      <c r="B3" s="19"/>
      <c r="C3" s="19"/>
      <c r="D3" s="47" t="s">
        <v>104</v>
      </c>
      <c r="E3" s="47"/>
      <c r="F3" s="47"/>
      <c r="G3" s="47"/>
    </row>
    <row r="4" spans="1:7" s="20" customFormat="1" ht="19.5" customHeight="1" x14ac:dyDescent="0.2">
      <c r="A4" s="18"/>
      <c r="B4" s="19"/>
      <c r="C4" s="19"/>
      <c r="D4" s="19"/>
      <c r="E4" s="19"/>
      <c r="F4" s="19"/>
    </row>
    <row r="5" spans="1:7" s="21" customFormat="1" x14ac:dyDescent="0.35">
      <c r="A5" s="38" t="s">
        <v>9</v>
      </c>
      <c r="B5" s="39"/>
      <c r="C5" s="39"/>
      <c r="D5" s="39"/>
      <c r="E5" s="39"/>
      <c r="F5" s="39"/>
    </row>
    <row r="6" spans="1:7" s="21" customFormat="1" x14ac:dyDescent="0.35">
      <c r="A6" s="38" t="s">
        <v>98</v>
      </c>
      <c r="B6" s="39"/>
      <c r="C6" s="39"/>
      <c r="D6" s="39"/>
      <c r="E6" s="39"/>
      <c r="F6" s="39"/>
    </row>
    <row r="9" spans="1:7" x14ac:dyDescent="0.35">
      <c r="A9" s="24" t="s">
        <v>39</v>
      </c>
    </row>
    <row r="11" spans="1:7" s="25" customFormat="1" ht="99" customHeight="1" x14ac:dyDescent="0.35">
      <c r="A11" s="34" t="s">
        <v>6</v>
      </c>
      <c r="B11" s="34" t="s">
        <v>0</v>
      </c>
      <c r="C11" s="34" t="s">
        <v>1</v>
      </c>
      <c r="D11" s="35" t="s">
        <v>2</v>
      </c>
      <c r="E11" s="35" t="s">
        <v>5</v>
      </c>
      <c r="F11" s="35" t="s">
        <v>3</v>
      </c>
    </row>
    <row r="12" spans="1:7" ht="120.75" customHeight="1" x14ac:dyDescent="0.35">
      <c r="A12" s="40" t="s">
        <v>40</v>
      </c>
      <c r="B12" s="40" t="s">
        <v>7</v>
      </c>
      <c r="C12" s="40" t="s">
        <v>99</v>
      </c>
      <c r="D12" s="41">
        <v>25287</v>
      </c>
      <c r="E12" s="41">
        <v>25287</v>
      </c>
      <c r="F12" s="41">
        <f>D12-E12</f>
        <v>0</v>
      </c>
    </row>
    <row r="13" spans="1:7" ht="183.75" customHeight="1" x14ac:dyDescent="0.35">
      <c r="A13" s="40" t="s">
        <v>41</v>
      </c>
      <c r="B13" s="40" t="s">
        <v>7</v>
      </c>
      <c r="C13" s="27" t="s">
        <v>42</v>
      </c>
      <c r="D13" s="41">
        <v>20458</v>
      </c>
      <c r="E13" s="41">
        <f>22989-2531</f>
        <v>20458</v>
      </c>
      <c r="F13" s="41">
        <f t="shared" ref="F13:F42" si="0">D13-E13</f>
        <v>0</v>
      </c>
    </row>
    <row r="14" spans="1:7" ht="172.5" customHeight="1" x14ac:dyDescent="0.35">
      <c r="A14" s="40" t="s">
        <v>43</v>
      </c>
      <c r="B14" s="40" t="s">
        <v>7</v>
      </c>
      <c r="C14" s="27" t="s">
        <v>44</v>
      </c>
      <c r="D14" s="26">
        <v>70000</v>
      </c>
      <c r="E14" s="26">
        <v>70000</v>
      </c>
      <c r="F14" s="26">
        <f t="shared" si="0"/>
        <v>0</v>
      </c>
    </row>
    <row r="15" spans="1:7" ht="163.5" customHeight="1" x14ac:dyDescent="0.35">
      <c r="A15" s="40" t="s">
        <v>45</v>
      </c>
      <c r="B15" s="40" t="s">
        <v>4</v>
      </c>
      <c r="C15" s="40" t="s">
        <v>46</v>
      </c>
      <c r="D15" s="41">
        <v>70000</v>
      </c>
      <c r="E15" s="41">
        <v>70000</v>
      </c>
      <c r="F15" s="41">
        <f t="shared" si="0"/>
        <v>0</v>
      </c>
    </row>
    <row r="16" spans="1:7" ht="135" customHeight="1" x14ac:dyDescent="0.35">
      <c r="A16" s="40" t="s">
        <v>47</v>
      </c>
      <c r="B16" s="40" t="s">
        <v>4</v>
      </c>
      <c r="C16" s="40" t="s">
        <v>102</v>
      </c>
      <c r="D16" s="41">
        <v>5686.2</v>
      </c>
      <c r="E16" s="41">
        <v>5686.2</v>
      </c>
      <c r="F16" s="41">
        <f t="shared" si="0"/>
        <v>0</v>
      </c>
    </row>
    <row r="17" spans="1:6" ht="139.5" customHeight="1" x14ac:dyDescent="0.35">
      <c r="A17" s="40" t="s">
        <v>48</v>
      </c>
      <c r="B17" s="40" t="s">
        <v>4</v>
      </c>
      <c r="C17" s="40" t="s">
        <v>101</v>
      </c>
      <c r="D17" s="41">
        <v>17724</v>
      </c>
      <c r="E17" s="41">
        <v>17724</v>
      </c>
      <c r="F17" s="41">
        <f t="shared" si="0"/>
        <v>0</v>
      </c>
    </row>
    <row r="18" spans="1:6" ht="171.75" customHeight="1" x14ac:dyDescent="0.35">
      <c r="A18" s="40" t="s">
        <v>49</v>
      </c>
      <c r="B18" s="40" t="s">
        <v>7</v>
      </c>
      <c r="C18" s="40" t="s">
        <v>103</v>
      </c>
      <c r="D18" s="41">
        <v>12000</v>
      </c>
      <c r="E18" s="41">
        <v>12000</v>
      </c>
      <c r="F18" s="41">
        <f t="shared" si="0"/>
        <v>0</v>
      </c>
    </row>
    <row r="19" spans="1:6" ht="205.5" customHeight="1" x14ac:dyDescent="0.35">
      <c r="A19" s="40" t="s">
        <v>50</v>
      </c>
      <c r="B19" s="40" t="s">
        <v>7</v>
      </c>
      <c r="C19" s="40" t="s">
        <v>51</v>
      </c>
      <c r="D19" s="41">
        <v>30000</v>
      </c>
      <c r="E19" s="41">
        <v>30000</v>
      </c>
      <c r="F19" s="41">
        <f t="shared" si="0"/>
        <v>0</v>
      </c>
    </row>
    <row r="20" spans="1:6" ht="93" x14ac:dyDescent="0.35">
      <c r="A20" s="40" t="s">
        <v>52</v>
      </c>
      <c r="B20" s="40" t="s">
        <v>7</v>
      </c>
      <c r="C20" s="40" t="s">
        <v>53</v>
      </c>
      <c r="D20" s="41">
        <v>18000</v>
      </c>
      <c r="E20" s="41">
        <v>18000</v>
      </c>
      <c r="F20" s="41">
        <f t="shared" si="0"/>
        <v>0</v>
      </c>
    </row>
    <row r="21" spans="1:6" ht="122.25" customHeight="1" x14ac:dyDescent="0.35">
      <c r="A21" s="40" t="s">
        <v>54</v>
      </c>
      <c r="B21" s="40" t="s">
        <v>7</v>
      </c>
      <c r="C21" s="40" t="s">
        <v>55</v>
      </c>
      <c r="D21" s="41">
        <v>60000</v>
      </c>
      <c r="E21" s="41">
        <v>60000</v>
      </c>
      <c r="F21" s="41">
        <f t="shared" si="0"/>
        <v>0</v>
      </c>
    </row>
    <row r="22" spans="1:6" ht="93" x14ac:dyDescent="0.35">
      <c r="A22" s="40" t="s">
        <v>56</v>
      </c>
      <c r="B22" s="40" t="s">
        <v>7</v>
      </c>
      <c r="C22" s="40" t="s">
        <v>100</v>
      </c>
      <c r="D22" s="41">
        <v>2490</v>
      </c>
      <c r="E22" s="41">
        <v>2490</v>
      </c>
      <c r="F22" s="41">
        <f t="shared" si="0"/>
        <v>0</v>
      </c>
    </row>
    <row r="23" spans="1:6" ht="116.25" x14ac:dyDescent="0.35">
      <c r="A23" s="40" t="s">
        <v>57</v>
      </c>
      <c r="B23" s="40" t="s">
        <v>58</v>
      </c>
      <c r="C23" s="40" t="s">
        <v>59</v>
      </c>
      <c r="D23" s="41">
        <v>67194</v>
      </c>
      <c r="E23" s="41">
        <v>67194</v>
      </c>
      <c r="F23" s="41">
        <f t="shared" si="0"/>
        <v>0</v>
      </c>
    </row>
    <row r="24" spans="1:6" ht="120.75" customHeight="1" x14ac:dyDescent="0.35">
      <c r="A24" s="40" t="s">
        <v>60</v>
      </c>
      <c r="B24" s="40" t="s">
        <v>36</v>
      </c>
      <c r="C24" s="42" t="s">
        <v>61</v>
      </c>
      <c r="D24" s="41">
        <v>19855</v>
      </c>
      <c r="E24" s="41">
        <v>19855</v>
      </c>
      <c r="F24" s="41">
        <f t="shared" si="0"/>
        <v>0</v>
      </c>
    </row>
    <row r="25" spans="1:6" ht="186" x14ac:dyDescent="0.35">
      <c r="A25" s="40" t="s">
        <v>62</v>
      </c>
      <c r="B25" s="40" t="s">
        <v>7</v>
      </c>
      <c r="C25" s="43" t="s">
        <v>63</v>
      </c>
      <c r="D25" s="41">
        <v>57000</v>
      </c>
      <c r="E25" s="41">
        <v>57000</v>
      </c>
      <c r="F25" s="41">
        <f t="shared" si="0"/>
        <v>0</v>
      </c>
    </row>
    <row r="26" spans="1:6" ht="93" x14ac:dyDescent="0.35">
      <c r="A26" s="40" t="s">
        <v>64</v>
      </c>
      <c r="B26" s="40" t="s">
        <v>7</v>
      </c>
      <c r="C26" s="44" t="s">
        <v>65</v>
      </c>
      <c r="D26" s="41">
        <v>58520</v>
      </c>
      <c r="E26" s="41">
        <v>58520</v>
      </c>
      <c r="F26" s="41">
        <f t="shared" si="0"/>
        <v>0</v>
      </c>
    </row>
    <row r="27" spans="1:6" ht="93" x14ac:dyDescent="0.35">
      <c r="A27" s="40" t="s">
        <v>66</v>
      </c>
      <c r="B27" s="40" t="s">
        <v>7</v>
      </c>
      <c r="C27" s="44" t="s">
        <v>67</v>
      </c>
      <c r="D27" s="41">
        <v>166628.54</v>
      </c>
      <c r="E27" s="41">
        <v>166628.54</v>
      </c>
      <c r="F27" s="41">
        <f t="shared" si="0"/>
        <v>0</v>
      </c>
    </row>
    <row r="28" spans="1:6" ht="93" x14ac:dyDescent="0.35">
      <c r="A28" s="40" t="s">
        <v>68</v>
      </c>
      <c r="B28" s="40" t="s">
        <v>7</v>
      </c>
      <c r="C28" s="44" t="s">
        <v>69</v>
      </c>
      <c r="D28" s="41">
        <v>47772.14</v>
      </c>
      <c r="E28" s="41">
        <v>47772.14</v>
      </c>
      <c r="F28" s="41">
        <f t="shared" si="0"/>
        <v>0</v>
      </c>
    </row>
    <row r="29" spans="1:6" ht="72" customHeight="1" x14ac:dyDescent="0.35">
      <c r="A29" s="40" t="s">
        <v>70</v>
      </c>
      <c r="B29" s="40" t="s">
        <v>36</v>
      </c>
      <c r="C29" s="44" t="s">
        <v>71</v>
      </c>
      <c r="D29" s="41">
        <v>55000</v>
      </c>
      <c r="E29" s="41">
        <v>55000</v>
      </c>
      <c r="F29" s="41">
        <f t="shared" si="0"/>
        <v>0</v>
      </c>
    </row>
    <row r="30" spans="1:6" ht="105.75" customHeight="1" x14ac:dyDescent="0.35">
      <c r="A30" s="40" t="s">
        <v>72</v>
      </c>
      <c r="B30" s="40" t="s">
        <v>36</v>
      </c>
      <c r="C30" s="44" t="s">
        <v>73</v>
      </c>
      <c r="D30" s="41">
        <v>20000</v>
      </c>
      <c r="E30" s="41">
        <v>20000</v>
      </c>
      <c r="F30" s="41">
        <f t="shared" si="0"/>
        <v>0</v>
      </c>
    </row>
    <row r="31" spans="1:6" ht="98.25" customHeight="1" x14ac:dyDescent="0.35">
      <c r="A31" s="40" t="s">
        <v>74</v>
      </c>
      <c r="B31" s="40" t="s">
        <v>36</v>
      </c>
      <c r="C31" s="44" t="s">
        <v>75</v>
      </c>
      <c r="D31" s="41">
        <v>12150</v>
      </c>
      <c r="E31" s="41">
        <v>12150</v>
      </c>
      <c r="F31" s="41">
        <f t="shared" si="0"/>
        <v>0</v>
      </c>
    </row>
    <row r="32" spans="1:6" ht="50.25" customHeight="1" x14ac:dyDescent="0.35">
      <c r="A32" s="40" t="s">
        <v>76</v>
      </c>
      <c r="B32" s="40" t="s">
        <v>7</v>
      </c>
      <c r="C32" s="44" t="s">
        <v>77</v>
      </c>
      <c r="D32" s="41">
        <v>161029</v>
      </c>
      <c r="E32" s="41">
        <v>161029</v>
      </c>
      <c r="F32" s="41">
        <f t="shared" si="0"/>
        <v>0</v>
      </c>
    </row>
    <row r="33" spans="1:6" ht="93" x14ac:dyDescent="0.35">
      <c r="A33" s="40" t="s">
        <v>78</v>
      </c>
      <c r="B33" s="40" t="s">
        <v>7</v>
      </c>
      <c r="C33" s="44" t="s">
        <v>79</v>
      </c>
      <c r="D33" s="41">
        <v>29000</v>
      </c>
      <c r="E33" s="41">
        <v>29000</v>
      </c>
      <c r="F33" s="41">
        <f t="shared" si="0"/>
        <v>0</v>
      </c>
    </row>
    <row r="34" spans="1:6" ht="85.5" customHeight="1" x14ac:dyDescent="0.35">
      <c r="A34" s="40" t="s">
        <v>80</v>
      </c>
      <c r="B34" s="40" t="s">
        <v>7</v>
      </c>
      <c r="C34" s="44" t="s">
        <v>81</v>
      </c>
      <c r="D34" s="41">
        <v>36400</v>
      </c>
      <c r="E34" s="41">
        <v>36400</v>
      </c>
      <c r="F34" s="45">
        <f t="shared" si="0"/>
        <v>0</v>
      </c>
    </row>
    <row r="35" spans="1:6" ht="124.5" customHeight="1" x14ac:dyDescent="0.35">
      <c r="A35" s="40" t="s">
        <v>82</v>
      </c>
      <c r="B35" s="40" t="s">
        <v>36</v>
      </c>
      <c r="C35" s="44" t="s">
        <v>83</v>
      </c>
      <c r="D35" s="41">
        <v>33526</v>
      </c>
      <c r="E35" s="41">
        <v>33526</v>
      </c>
      <c r="F35" s="41">
        <f t="shared" si="0"/>
        <v>0</v>
      </c>
    </row>
    <row r="36" spans="1:6" ht="122.25" customHeight="1" x14ac:dyDescent="0.35">
      <c r="A36" s="40" t="s">
        <v>84</v>
      </c>
      <c r="B36" s="40" t="s">
        <v>7</v>
      </c>
      <c r="C36" s="44" t="s">
        <v>85</v>
      </c>
      <c r="D36" s="41">
        <v>50000</v>
      </c>
      <c r="E36" s="41">
        <v>50000</v>
      </c>
      <c r="F36" s="41">
        <f t="shared" si="0"/>
        <v>0</v>
      </c>
    </row>
    <row r="37" spans="1:6" ht="93" x14ac:dyDescent="0.35">
      <c r="A37" s="40" t="s">
        <v>86</v>
      </c>
      <c r="B37" s="40" t="s">
        <v>7</v>
      </c>
      <c r="C37" s="44" t="s">
        <v>87</v>
      </c>
      <c r="D37" s="41">
        <v>110000</v>
      </c>
      <c r="E37" s="41">
        <v>110000</v>
      </c>
      <c r="F37" s="41">
        <f t="shared" si="0"/>
        <v>0</v>
      </c>
    </row>
    <row r="38" spans="1:6" ht="139.5" x14ac:dyDescent="0.35">
      <c r="A38" s="40" t="s">
        <v>88</v>
      </c>
      <c r="B38" s="40" t="s">
        <v>36</v>
      </c>
      <c r="C38" s="44" t="s">
        <v>89</v>
      </c>
      <c r="D38" s="41">
        <v>60000</v>
      </c>
      <c r="E38" s="41">
        <v>60000</v>
      </c>
      <c r="F38" s="41">
        <f t="shared" si="0"/>
        <v>0</v>
      </c>
    </row>
    <row r="39" spans="1:6" ht="113.25" customHeight="1" x14ac:dyDescent="0.35">
      <c r="A39" s="40" t="s">
        <v>90</v>
      </c>
      <c r="B39" s="40" t="s">
        <v>7</v>
      </c>
      <c r="C39" s="44" t="s">
        <v>91</v>
      </c>
      <c r="D39" s="41">
        <v>2000</v>
      </c>
      <c r="E39" s="41">
        <v>2000</v>
      </c>
      <c r="F39" s="41">
        <f t="shared" si="0"/>
        <v>0</v>
      </c>
    </row>
    <row r="40" spans="1:6" ht="120" customHeight="1" x14ac:dyDescent="0.35">
      <c r="A40" s="40" t="s">
        <v>92</v>
      </c>
      <c r="B40" s="40" t="s">
        <v>36</v>
      </c>
      <c r="C40" s="44" t="s">
        <v>93</v>
      </c>
      <c r="D40" s="41">
        <v>43994</v>
      </c>
      <c r="E40" s="41">
        <v>43994</v>
      </c>
      <c r="F40" s="41">
        <f t="shared" si="0"/>
        <v>0</v>
      </c>
    </row>
    <row r="41" spans="1:6" ht="102.75" customHeight="1" x14ac:dyDescent="0.35">
      <c r="A41" s="40" t="s">
        <v>94</v>
      </c>
      <c r="B41" s="40" t="s">
        <v>7</v>
      </c>
      <c r="C41" s="44" t="s">
        <v>95</v>
      </c>
      <c r="D41" s="41">
        <v>2800</v>
      </c>
      <c r="E41" s="41">
        <v>2800</v>
      </c>
      <c r="F41" s="41">
        <f t="shared" si="0"/>
        <v>0</v>
      </c>
    </row>
    <row r="42" spans="1:6" ht="92.25" customHeight="1" x14ac:dyDescent="0.35">
      <c r="A42" s="40" t="s">
        <v>96</v>
      </c>
      <c r="B42" s="40" t="s">
        <v>58</v>
      </c>
      <c r="C42" s="44" t="s">
        <v>97</v>
      </c>
      <c r="D42" s="41">
        <v>80000</v>
      </c>
      <c r="E42" s="41">
        <v>80000</v>
      </c>
      <c r="F42" s="41">
        <f t="shared" si="0"/>
        <v>0</v>
      </c>
    </row>
    <row r="43" spans="1:6" s="31" customFormat="1" x14ac:dyDescent="0.35">
      <c r="A43" s="28"/>
      <c r="B43" s="28"/>
      <c r="C43" s="29"/>
      <c r="D43" s="30">
        <f>SUM(D12:D42)</f>
        <v>1444513.88</v>
      </c>
      <c r="E43" s="30">
        <f>SUM(E12:E42)</f>
        <v>1444513.88</v>
      </c>
      <c r="F43" s="30">
        <f t="shared" ref="F43" si="1">SUM(F12:F41)</f>
        <v>0</v>
      </c>
    </row>
    <row r="46" spans="1:6" s="23" customFormat="1" x14ac:dyDescent="0.35">
      <c r="A46" s="22"/>
      <c r="B46" s="22"/>
      <c r="C46" s="32" t="s">
        <v>8</v>
      </c>
      <c r="D46" s="33">
        <f>1750000-D43</f>
        <v>305486.12000000011</v>
      </c>
    </row>
    <row r="49" spans="1:3" s="23" customFormat="1" x14ac:dyDescent="0.35">
      <c r="A49" s="22"/>
      <c r="B49" s="22"/>
      <c r="C49" s="22"/>
    </row>
  </sheetData>
  <mergeCells count="5">
    <mergeCell ref="A5:F5"/>
    <mergeCell ref="A6:F6"/>
    <mergeCell ref="D1:G1"/>
    <mergeCell ref="D2:G2"/>
    <mergeCell ref="D3:G3"/>
  </mergeCells>
  <pageMargins left="0.9055118110236221" right="0.70866141732283472" top="0.74803149606299213" bottom="0.74803149606299213" header="0.31496062992125984" footer="0.31496062992125984"/>
  <pageSetup paperSize="9" scale="32" orientation="portrait" r:id="rId1"/>
  <rowBreaks count="1" manualBreakCount="1">
    <brk id="2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18.01.2019</vt:lpstr>
      <vt:lpstr>01.03.2019</vt:lpstr>
      <vt:lpstr>01.04.2019</vt:lpstr>
      <vt:lpstr>01.05.2019</vt: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Римма</dc:creator>
  <cp:lastModifiedBy>Чернядева Татьяна Геннадьевна</cp:lastModifiedBy>
  <cp:lastPrinted>2021-03-19T04:35:40Z</cp:lastPrinted>
  <dcterms:created xsi:type="dcterms:W3CDTF">2018-09-05T02:40:05Z</dcterms:created>
  <dcterms:modified xsi:type="dcterms:W3CDTF">2021-03-19T04:35:42Z</dcterms:modified>
</cp:coreProperties>
</file>